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Elongation (in)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<sst xmlns="http://schemas.openxmlformats.org/spreadsheetml/2006/main" count="53" uniqueCount="42">
  <si>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Stud Load, Elongation and Torque Calculations</t>
  </si>
  <si>
    <t>Find Load and Torque from Stretch</t>
  </si>
  <si>
    <t>Known Information</t>
  </si>
  <si>
    <t>Calculated Results</t>
  </si>
  <si>
    <t>Modulus of Elasticity (psi)</t>
  </si>
  <si>
    <r>
      <t xml:space="preserve">Bolt Stiffness of Steel (lbs/in)  </t>
    </r>
    <r>
      <rPr>
        <b/>
        <sz val="12"/>
        <rFont val="Arial"/>
        <family val="2"/>
      </rPr>
      <t>K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</t>
    </r>
  </si>
  <si>
    <r>
      <t xml:space="preserve">Nut Factor (no units) </t>
    </r>
    <r>
      <rPr>
        <b/>
        <sz val="12"/>
        <rFont val="Arial"/>
        <family val="2"/>
      </rPr>
      <t>K</t>
    </r>
    <r>
      <rPr>
        <sz val="12"/>
        <rFont val="Arial"/>
        <family val="2"/>
      </rPr>
      <t>=</t>
    </r>
  </si>
  <si>
    <r>
      <t xml:space="preserve">Torque Required (Ft Lbs) </t>
    </r>
    <r>
      <rPr>
        <b/>
        <sz val="12"/>
        <rFont val="Arial"/>
        <family val="2"/>
      </rPr>
      <t>T</t>
    </r>
    <r>
      <rPr>
        <vertAlign val="subscript"/>
        <sz val="12"/>
        <rFont val="Arial"/>
        <family val="2"/>
      </rPr>
      <t>q</t>
    </r>
    <r>
      <rPr>
        <sz val="12"/>
        <rFont val="Arial"/>
        <family val="2"/>
      </rPr>
      <t xml:space="preserve"> =</t>
    </r>
  </si>
  <si>
    <r>
      <t xml:space="preserve">Bolt Diameter </t>
    </r>
    <r>
      <rPr>
        <sz val="10"/>
        <rFont val="Arial"/>
        <family val="2"/>
      </rPr>
      <t>(inch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 =</t>
    </r>
  </si>
  <si>
    <r>
      <t xml:space="preserve">( </t>
    </r>
    <r>
      <rPr>
        <b/>
        <sz val="12"/>
        <rFont val="Arial"/>
        <family val="2"/>
      </rPr>
      <t>E</t>
    </r>
    <r>
      <rPr>
        <sz val="10"/>
        <rFont val="Arial"/>
        <family val="0"/>
      </rPr>
      <t xml:space="preserve"> Standard Value) =</t>
    </r>
  </si>
  <si>
    <r>
      <t xml:space="preserve">Effective Stress Area (in^3)  </t>
    </r>
    <r>
      <rPr>
        <b/>
        <sz val="12"/>
        <rFont val="Arial"/>
        <family val="2"/>
      </rPr>
      <t>A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=</t>
    </r>
  </si>
  <si>
    <r>
      <t>Thread Pitch</t>
    </r>
    <r>
      <rPr>
        <sz val="10"/>
        <rFont val="Arial"/>
        <family val="2"/>
      </rPr>
      <t xml:space="preserve"> (thds/inch) 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 =</t>
    </r>
  </si>
  <si>
    <r>
      <t xml:space="preserve">Bolt Elongation </t>
    </r>
    <r>
      <rPr>
        <sz val="10"/>
        <rFont val="Arial"/>
        <family val="2"/>
      </rPr>
      <t xml:space="preserve">(.0XX)     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>=</t>
    </r>
  </si>
  <si>
    <t>Calculate</t>
  </si>
  <si>
    <t>Moly lead oxide graphite</t>
  </si>
  <si>
    <t>Some standard nut factors (K)</t>
  </si>
  <si>
    <t>machine oil</t>
  </si>
  <si>
    <t>Dry</t>
  </si>
  <si>
    <t>Copper &amp; Graphite</t>
  </si>
  <si>
    <t>Never Seize Paste</t>
  </si>
  <si>
    <t>Pure Alum on AISI 8740 st.</t>
  </si>
  <si>
    <t>Find Stretch and Load from torque</t>
  </si>
  <si>
    <t>EnterValue</t>
  </si>
  <si>
    <t>Enter Value</t>
  </si>
  <si>
    <t>TS 801 Spray</t>
  </si>
  <si>
    <t>tq=</t>
  </si>
  <si>
    <t>Everlube 811</t>
  </si>
  <si>
    <t>load=</t>
  </si>
  <si>
    <t>k=</t>
  </si>
  <si>
    <t>dia=</t>
  </si>
  <si>
    <t>FtLbs</t>
  </si>
  <si>
    <t>inch</t>
  </si>
  <si>
    <t>Lbs</t>
  </si>
  <si>
    <r>
      <t>Effective Stress Area (in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)  </t>
    </r>
    <r>
      <rPr>
        <b/>
        <sz val="12"/>
        <rFont val="Arial"/>
        <family val="2"/>
      </rPr>
      <t>A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=</t>
    </r>
  </si>
  <si>
    <t>Torque Required (Ft Lbs) Tq =</t>
  </si>
  <si>
    <r>
      <t xml:space="preserve">Lbs Load 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F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</si>
  <si>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 xml:space="preserve">Lbs Load  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>F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</si>
  <si>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t>SIMPLE CALCULATION TO FIND Tq FROM LOAD, DIA AND K FACTOR</t>
  </si>
  <si>
    <r>
      <t xml:space="preserve">Effective Stud Lengh (in) </t>
    </r>
    <r>
      <rPr>
        <b/>
        <sz val="12"/>
        <rFont val="Arial"/>
        <family val="2"/>
      </rPr>
      <t>L</t>
    </r>
    <r>
      <rPr>
        <b/>
        <vertAlign val="subscript"/>
        <sz val="12"/>
        <rFont val="Arial"/>
        <family val="2"/>
      </rPr>
      <t>e</t>
    </r>
    <r>
      <rPr>
        <sz val="12"/>
        <rFont val="Arial"/>
        <family val="2"/>
      </rPr>
      <t>=</t>
    </r>
  </si>
  <si>
    <t>Nickel &amp; Graphite</t>
  </si>
  <si>
    <t>API SA2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</si>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</sst>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b/>
      <vertAlign val="subscript"/>
      <sz val="12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164" fontId="0" fillId="0" borderId="15" xfId="0" applyNumberFormat="1" applyBorder="1" applyAlignment="1">
      <alignment/>
    </xf>
    <xf numFmtId="48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left"/>
    </xf>
    <xf numFmtId="168" fontId="0" fillId="0" borderId="15" xfId="0" applyNumberForma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3" fillId="0" borderId="26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14</xdr:row>
      <xdr:rowOff>152400</xdr:rowOff>
    </xdr:from>
    <xdr:to>
      <xdr:col>1</xdr:col>
      <xdr:colOff>1581150</xdr:colOff>
      <xdr:row>14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066925" y="2943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38100</xdr:rowOff>
    </xdr:from>
    <xdr:to>
      <xdr:col>1</xdr:col>
      <xdr:colOff>1514475</xdr:colOff>
      <xdr:row>14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2057400" y="28289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14</xdr:row>
      <xdr:rowOff>38100</xdr:rowOff>
    </xdr:from>
    <xdr:to>
      <xdr:col>1</xdr:col>
      <xdr:colOff>1571625</xdr:colOff>
      <xdr:row>14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124075" y="2828925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24</xdr:row>
      <xdr:rowOff>38100</xdr:rowOff>
    </xdr:from>
    <xdr:to>
      <xdr:col>4</xdr:col>
      <xdr:colOff>1562100</xdr:colOff>
      <xdr:row>24</xdr:row>
      <xdr:rowOff>152400</xdr:rowOff>
    </xdr:to>
    <xdr:grpSp>
      <xdr:nvGrpSpPr>
        <xdr:cNvPr id="4" name="Group 11"/>
        <xdr:cNvGrpSpPr>
          <a:grpSpLocks/>
        </xdr:cNvGrpSpPr>
      </xdr:nvGrpSpPr>
      <xdr:grpSpPr>
        <a:xfrm>
          <a:off x="5476875" y="4991100"/>
          <a:ext cx="133350" cy="114300"/>
          <a:chOff x="152" y="484"/>
          <a:chExt cx="14" cy="12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153" y="49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52" y="484"/>
            <a:ext cx="7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59" y="484"/>
            <a:ext cx="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36</xdr:row>
      <xdr:rowOff>66675</xdr:rowOff>
    </xdr:from>
    <xdr:to>
      <xdr:col>5</xdr:col>
      <xdr:colOff>533400</xdr:colOff>
      <xdr:row>43</xdr:row>
      <xdr:rowOff>28575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676275" y="7153275"/>
          <a:ext cx="61912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use on studs which are necked down or otherwise shaped different than standard bolts or threaded rod.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Bolt Diameter: nominal diameter of stud or bolt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Thread pitch: Threads per inch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stud length: Distance between nut(s) and/or threaded body plus (+) height of one nut.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 Factor: Some common values are listed at right of table or derived from friction factor u. Nut factor=(u+.04)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Modulus of Elasticity: Does not require adjustment for most applications.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sheet, fill in yellow shaded fields. press enter or click on calculate. results are listed on right.Each form operates independant of the other.
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104775</xdr:rowOff>
    </xdr:from>
    <xdr:to>
      <xdr:col>4</xdr:col>
      <xdr:colOff>1409700</xdr:colOff>
      <xdr:row>5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66700"/>
          <a:ext cx="3600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2" max="2" width="28.57421875" style="0" customWidth="1"/>
    <col min="3" max="3" width="12.7109375" style="0" customWidth="1"/>
    <col min="4" max="4" width="10.28125" style="0" customWidth="1"/>
    <col min="5" max="5" width="34.28125" style="0" customWidth="1"/>
    <col min="6" max="6" width="11.00390625" style="0" customWidth="1"/>
    <col min="7" max="7" width="7.00390625" style="0" customWidth="1"/>
    <col min="9" max="9" width="14.7109375" style="0" customWidth="1"/>
    <col min="10" max="10" width="7.421875" style="0" customWidth="1"/>
  </cols>
  <sheetData>
    <row r="2" spans="2:6" ht="12.75">
      <c r="B2" s="40"/>
      <c r="C2" s="40"/>
      <c r="D2" s="40"/>
      <c r="E2" s="40"/>
      <c r="F2" s="40"/>
    </row>
    <row r="3" spans="2:6" ht="12.75">
      <c r="B3" s="40"/>
      <c r="C3" s="40"/>
      <c r="D3" s="40"/>
      <c r="E3" s="40"/>
      <c r="F3" s="40"/>
    </row>
    <row r="4" spans="2:6" ht="12.75">
      <c r="B4" s="40"/>
      <c r="C4" s="40"/>
      <c r="D4" s="40"/>
      <c r="E4" s="40"/>
      <c r="F4" s="40"/>
    </row>
    <row r="5" spans="2:6" ht="12.75">
      <c r="B5" s="40"/>
      <c r="C5" s="40"/>
      <c r="D5" s="40"/>
      <c r="E5" s="40"/>
      <c r="F5" s="40"/>
    </row>
    <row r="7" spans="2:6" ht="18" customHeight="1" thickBot="1">
      <c r="B7" s="39" t="s">
        <v>0</v>
      </c>
      <c r="C7" s="39"/>
      <c r="D7" s="39"/>
      <c r="E7" s="39"/>
      <c r="F7" s="39"/>
    </row>
    <row r="8" spans="2:6" ht="12.75">
      <c r="B8" s="41"/>
      <c r="C8" s="42"/>
      <c r="D8" s="42"/>
      <c r="E8" s="42"/>
      <c r="F8" s="43"/>
    </row>
    <row r="9" spans="2:8" ht="18.75" thickBot="1">
      <c r="B9" s="51" t="s">
        <v>1</v>
      </c>
      <c r="C9" s="45"/>
      <c r="D9" s="45"/>
      <c r="E9" s="45"/>
      <c r="F9" s="47"/>
      <c r="H9" s="1" t="s">
        <v>15</v>
      </c>
    </row>
    <row r="10" spans="2:10" ht="15.75">
      <c r="B10" s="4" t="s">
        <v>2</v>
      </c>
      <c r="C10" s="20" t="s">
        <v>23</v>
      </c>
      <c r="D10" s="5"/>
      <c r="E10" s="6" t="s">
        <v>3</v>
      </c>
      <c r="F10" s="7"/>
      <c r="H10" s="41" t="s">
        <v>14</v>
      </c>
      <c r="I10" s="42"/>
      <c r="J10" s="43">
        <v>0.125</v>
      </c>
    </row>
    <row r="11" spans="2:10" ht="19.5">
      <c r="B11" s="8" t="s">
        <v>8</v>
      </c>
      <c r="C11" s="36">
        <v>3</v>
      </c>
      <c r="D11" s="3"/>
      <c r="E11" s="2" t="s">
        <v>10</v>
      </c>
      <c r="F11" s="9">
        <f>0.785*((C11-(0.9743/C12))^2)</f>
        <v>6.503024148197657</v>
      </c>
      <c r="H11" s="44" t="s">
        <v>16</v>
      </c>
      <c r="I11" s="45"/>
      <c r="J11" s="46">
        <v>0.2</v>
      </c>
    </row>
    <row r="12" spans="2:10" ht="19.5">
      <c r="B12" s="8" t="s">
        <v>11</v>
      </c>
      <c r="C12" s="36">
        <v>8</v>
      </c>
      <c r="D12" s="3"/>
      <c r="E12" s="2" t="s">
        <v>5</v>
      </c>
      <c r="F12" s="10">
        <f>(C18*F11)/C13</f>
        <v>13006048.296395313</v>
      </c>
      <c r="H12" s="44" t="s">
        <v>17</v>
      </c>
      <c r="I12" s="45"/>
      <c r="J12" s="46">
        <v>0.44</v>
      </c>
    </row>
    <row r="13" spans="2:10" ht="19.5">
      <c r="B13" s="8" t="s">
        <v>38</v>
      </c>
      <c r="C13" s="37">
        <v>15</v>
      </c>
      <c r="D13" s="3"/>
      <c r="E13" s="2" t="s">
        <v>35</v>
      </c>
      <c r="F13" s="11">
        <f>(F12*C15)</f>
        <v>390181.4488918594</v>
      </c>
      <c r="H13" s="44" t="s">
        <v>24</v>
      </c>
      <c r="I13" s="45"/>
      <c r="J13" s="47">
        <v>0.109</v>
      </c>
    </row>
    <row r="14" spans="2:10" ht="19.5">
      <c r="B14" s="8" t="s">
        <v>6</v>
      </c>
      <c r="C14" s="37">
        <v>0.2</v>
      </c>
      <c r="D14" s="3"/>
      <c r="E14" s="2" t="s">
        <v>7</v>
      </c>
      <c r="F14" s="11">
        <f>(F13*C14*C11)/12</f>
        <v>19509.07244459297</v>
      </c>
      <c r="H14" s="44" t="s">
        <v>18</v>
      </c>
      <c r="I14" s="45"/>
      <c r="J14" s="46">
        <v>0.14</v>
      </c>
    </row>
    <row r="15" spans="2:10" ht="15.75">
      <c r="B15" s="8" t="s">
        <v>12</v>
      </c>
      <c r="C15" s="37">
        <v>0.03</v>
      </c>
      <c r="D15" s="3"/>
      <c r="E15" s="3"/>
      <c r="F15" s="12"/>
      <c r="H15" s="44" t="s">
        <v>19</v>
      </c>
      <c r="I15" s="45"/>
      <c r="J15" s="46">
        <v>0.17</v>
      </c>
    </row>
    <row r="16" spans="2:10" ht="15">
      <c r="B16" s="13"/>
      <c r="C16" s="3"/>
      <c r="D16" s="3"/>
      <c r="E16" s="2"/>
      <c r="F16" s="12"/>
      <c r="H16" s="44" t="s">
        <v>20</v>
      </c>
      <c r="I16" s="45"/>
      <c r="J16" s="46">
        <v>0.52</v>
      </c>
    </row>
    <row r="17" spans="2:10" ht="15.75" thickBot="1">
      <c r="B17" s="8" t="s">
        <v>4</v>
      </c>
      <c r="C17" s="3"/>
      <c r="D17" s="3"/>
      <c r="E17" s="3"/>
      <c r="F17" s="18"/>
      <c r="H17" s="44" t="s">
        <v>26</v>
      </c>
      <c r="I17" s="45"/>
      <c r="J17" s="46">
        <v>0.1</v>
      </c>
    </row>
    <row r="18" spans="2:10" ht="16.5" thickBot="1">
      <c r="B18" s="14" t="s">
        <v>9</v>
      </c>
      <c r="C18" s="15">
        <v>30000000</v>
      </c>
      <c r="D18" s="16"/>
      <c r="E18" s="17"/>
      <c r="F18" s="19" t="s">
        <v>13</v>
      </c>
      <c r="H18" s="44" t="s">
        <v>39</v>
      </c>
      <c r="I18" s="45"/>
      <c r="J18" s="46">
        <v>0.15</v>
      </c>
    </row>
    <row r="19" spans="2:10" ht="13.5" thickBot="1">
      <c r="B19" s="44"/>
      <c r="C19" s="45"/>
      <c r="D19" s="45"/>
      <c r="E19" s="45"/>
      <c r="F19" s="47"/>
      <c r="H19" s="48" t="s">
        <v>40</v>
      </c>
      <c r="I19" s="49"/>
      <c r="J19" s="50">
        <v>0.157</v>
      </c>
    </row>
    <row r="20" spans="2:8" ht="18.75" thickBot="1">
      <c r="B20" s="51" t="s">
        <v>21</v>
      </c>
      <c r="C20" s="45"/>
      <c r="D20" s="45"/>
      <c r="E20" s="45"/>
      <c r="F20" s="47"/>
      <c r="H20" s="1"/>
    </row>
    <row r="21" spans="2:6" ht="15.75">
      <c r="B21" s="4" t="s">
        <v>2</v>
      </c>
      <c r="C21" s="20" t="s">
        <v>22</v>
      </c>
      <c r="D21" s="5"/>
      <c r="E21" s="6" t="s">
        <v>3</v>
      </c>
      <c r="F21" s="7"/>
    </row>
    <row r="22" spans="2:10" ht="20.25">
      <c r="B22" s="8" t="s">
        <v>8</v>
      </c>
      <c r="C22" s="36">
        <v>3</v>
      </c>
      <c r="D22" s="3"/>
      <c r="E22" s="2" t="s">
        <v>33</v>
      </c>
      <c r="F22" s="9">
        <f>0.785*((C22-(0.9743/C23))^2)</f>
        <v>6.503024148197657</v>
      </c>
      <c r="J22" s="21"/>
    </row>
    <row r="23" spans="2:10" ht="19.5">
      <c r="B23" s="8" t="s">
        <v>11</v>
      </c>
      <c r="C23" s="36">
        <v>8</v>
      </c>
      <c r="D23" s="3"/>
      <c r="E23" s="2" t="s">
        <v>5</v>
      </c>
      <c r="F23" s="10">
        <f>(C29*F22)/C24</f>
        <v>13006048.296395313</v>
      </c>
      <c r="J23" s="21"/>
    </row>
    <row r="24" spans="2:6" ht="19.5">
      <c r="B24" s="8" t="s">
        <v>38</v>
      </c>
      <c r="C24" s="37">
        <v>15</v>
      </c>
      <c r="D24" s="3"/>
      <c r="E24" s="2" t="s">
        <v>36</v>
      </c>
      <c r="F24" s="11">
        <f>(C26*12)/(C25*C22)</f>
        <v>390179.99999999994</v>
      </c>
    </row>
    <row r="25" spans="2:10" ht="15.75">
      <c r="B25" s="8" t="s">
        <v>6</v>
      </c>
      <c r="C25" s="37">
        <v>0.2</v>
      </c>
      <c r="D25" s="3"/>
      <c r="E25" s="22" t="s">
        <v>12</v>
      </c>
      <c r="F25" s="35">
        <f>F24/F23</f>
        <v>0.029999888598609938</v>
      </c>
      <c r="J25" s="21"/>
    </row>
    <row r="26" spans="2:10" ht="12.75">
      <c r="B26" s="52" t="s">
        <v>34</v>
      </c>
      <c r="C26" s="37">
        <v>19509</v>
      </c>
      <c r="D26" s="3"/>
      <c r="E26" s="3"/>
      <c r="F26" s="12"/>
      <c r="J26" s="21"/>
    </row>
    <row r="27" spans="2:10" ht="15">
      <c r="B27" s="52"/>
      <c r="C27" s="3"/>
      <c r="D27" s="3"/>
      <c r="E27" s="2"/>
      <c r="F27" s="12"/>
      <c r="J27" s="21"/>
    </row>
    <row r="28" spans="2:6" ht="15.75" thickBot="1">
      <c r="B28" s="8" t="s">
        <v>4</v>
      </c>
      <c r="C28" s="3"/>
      <c r="D28" s="3"/>
      <c r="E28" s="3"/>
      <c r="F28" s="18"/>
    </row>
    <row r="29" spans="2:6" ht="16.5" thickBot="1">
      <c r="B29" s="14" t="s">
        <v>9</v>
      </c>
      <c r="C29" s="15">
        <v>30000000</v>
      </c>
      <c r="D29" s="16"/>
      <c r="E29" s="17"/>
      <c r="F29" s="19" t="s">
        <v>13</v>
      </c>
    </row>
    <row r="30" spans="2:6" ht="12.75">
      <c r="B30" s="44"/>
      <c r="C30" s="45"/>
      <c r="D30" s="45"/>
      <c r="E30" s="45"/>
      <c r="F30" s="47"/>
    </row>
    <row r="31" spans="2:6" ht="13.5" thickBot="1">
      <c r="B31" s="44" t="s">
        <v>37</v>
      </c>
      <c r="C31" s="45"/>
      <c r="D31" s="45"/>
      <c r="E31" s="45"/>
      <c r="F31" s="47"/>
    </row>
    <row r="32" spans="2:6" ht="12.75">
      <c r="B32" s="24" t="s">
        <v>27</v>
      </c>
      <c r="C32" s="25">
        <v>64795</v>
      </c>
      <c r="D32" s="26" t="s">
        <v>32</v>
      </c>
      <c r="E32" s="45"/>
      <c r="F32" s="47"/>
    </row>
    <row r="33" spans="2:6" ht="12.75">
      <c r="B33" s="27" t="s">
        <v>28</v>
      </c>
      <c r="C33" s="28">
        <v>0.13</v>
      </c>
      <c r="D33" s="29"/>
      <c r="E33" s="45"/>
      <c r="F33" s="47"/>
    </row>
    <row r="34" spans="2:6" ht="13.5" thickBot="1">
      <c r="B34" s="30" t="s">
        <v>29</v>
      </c>
      <c r="C34" s="23">
        <v>1.375</v>
      </c>
      <c r="D34" s="31" t="s">
        <v>31</v>
      </c>
      <c r="E34" s="45"/>
      <c r="F34" s="47"/>
    </row>
    <row r="35" spans="2:6" ht="14.25" thickBot="1" thickTop="1">
      <c r="B35" s="32" t="s">
        <v>25</v>
      </c>
      <c r="C35" s="33">
        <f>(C32*C33*C34)/12</f>
        <v>965.1755208333334</v>
      </c>
      <c r="D35" s="34" t="s">
        <v>30</v>
      </c>
      <c r="E35" s="45"/>
      <c r="F35" s="47"/>
    </row>
    <row r="36" spans="2:6" ht="12.75">
      <c r="B36" s="44"/>
      <c r="C36" s="45"/>
      <c r="D36" s="45"/>
      <c r="E36" s="45"/>
      <c r="F36" s="47"/>
    </row>
    <row r="37" spans="2:6" ht="12.75">
      <c r="B37" s="44"/>
      <c r="C37" s="45"/>
      <c r="D37" s="45"/>
      <c r="E37" s="45"/>
      <c r="F37" s="47"/>
    </row>
    <row r="38" spans="2:6" ht="12.75">
      <c r="B38" s="44"/>
      <c r="C38" s="45"/>
      <c r="D38" s="45"/>
      <c r="E38" s="45"/>
      <c r="F38" s="47"/>
    </row>
    <row r="39" spans="2:6" ht="12.75">
      <c r="B39" s="44"/>
      <c r="C39" s="45"/>
      <c r="D39" s="45"/>
      <c r="E39" s="45"/>
      <c r="F39" s="47"/>
    </row>
    <row r="40" spans="2:6" ht="12.75">
      <c r="B40" s="44"/>
      <c r="C40" s="45"/>
      <c r="D40" s="45"/>
      <c r="E40" s="45"/>
      <c r="F40" s="47"/>
    </row>
    <row r="41" spans="2:6" ht="12.75">
      <c r="B41" s="44"/>
      <c r="C41" s="45"/>
      <c r="D41" s="45"/>
      <c r="E41" s="45"/>
      <c r="F41" s="47"/>
    </row>
    <row r="42" spans="2:6" ht="12.75">
      <c r="B42" s="44"/>
      <c r="C42" s="45"/>
      <c r="D42" s="45"/>
      <c r="E42" s="45"/>
      <c r="F42" s="47"/>
    </row>
    <row r="43" spans="2:6" ht="12.75">
      <c r="B43" s="44"/>
      <c r="C43" s="45"/>
      <c r="D43" s="45"/>
      <c r="E43" s="45"/>
      <c r="F43" s="47"/>
    </row>
    <row r="44" spans="2:9" ht="13.5" thickBot="1">
      <c r="B44" s="48"/>
      <c r="C44" s="49"/>
      <c r="D44" s="49"/>
      <c r="E44" s="49"/>
      <c r="F44" s="50"/>
      <c r="I44" s="38" t="s">
        <v>41</v>
      </c>
    </row>
  </sheetData>
  <sheetProtection/>
  <mergeCells count="2">
    <mergeCell ref="B7:F7"/>
    <mergeCell ref="B2:F5"/>
  </mergeCells>
  <printOptions/>
  <pageMargins left="0.25" right="0.25" top="0.5" bottom="0.5" header="0.5" footer="0.5"/>
  <pageSetup fitToHeight="1" fitToWidth="1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hytorc</dc:creator>
  <cp:keywords/>
  <dc:description/>
  <cp:lastModifiedBy>DAN</cp:lastModifiedBy>
  <cp:lastPrinted>2003-06-03T18:31:12Z</cp:lastPrinted>
  <dcterms:created xsi:type="dcterms:W3CDTF">2003-02-25T21:21:28Z</dcterms:created>
  <dcterms:modified xsi:type="dcterms:W3CDTF">2023-08-25T20:40:15Z</dcterms:modified>
  <cp:category/>
  <cp:version/>
  <cp:contentType/>
  <cp:contentStatus/>
</cp:coreProperties>
</file>